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80\1 výzva\"/>
    </mc:Choice>
  </mc:AlternateContent>
  <xr:revisionPtr revIDLastSave="0" documentId="13_ncr:1_{F8196AE9-3A7C-49D7-AD0E-298FC1F628A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T12" i="1"/>
  <c r="T13" i="1"/>
  <c r="S16" i="1"/>
  <c r="S17" i="1"/>
  <c r="T19" i="1"/>
  <c r="S21" i="1"/>
  <c r="T22" i="1"/>
  <c r="T23" i="1"/>
  <c r="T9" i="1"/>
  <c r="S15" i="1"/>
  <c r="S7" i="1"/>
  <c r="P16" i="1"/>
  <c r="P17" i="1"/>
  <c r="P18" i="1"/>
  <c r="P19" i="1"/>
  <c r="P20" i="1"/>
  <c r="P21" i="1"/>
  <c r="P22" i="1"/>
  <c r="P23" i="1"/>
  <c r="T16" i="1"/>
  <c r="T17" i="1"/>
  <c r="S18" i="1"/>
  <c r="T18" i="1"/>
  <c r="S20" i="1"/>
  <c r="T20" i="1"/>
  <c r="S22" i="1"/>
  <c r="S23" i="1"/>
  <c r="P10" i="1"/>
  <c r="P11" i="1"/>
  <c r="P12" i="1"/>
  <c r="P13" i="1"/>
  <c r="P14" i="1"/>
  <c r="S10" i="1"/>
  <c r="T10" i="1"/>
  <c r="T11" i="1"/>
  <c r="S12" i="1"/>
  <c r="S13" i="1"/>
  <c r="S14" i="1"/>
  <c r="T14" i="1"/>
  <c r="T24" i="1"/>
  <c r="P9" i="1"/>
  <c r="P15" i="1"/>
  <c r="P7" i="1"/>
  <c r="P24" i="1"/>
  <c r="S19" i="1" l="1"/>
  <c r="T21" i="1"/>
  <c r="S9" i="1"/>
  <c r="T15" i="1"/>
  <c r="Q27" i="1"/>
  <c r="T7" i="1"/>
  <c r="S24" i="1"/>
  <c r="R27" i="1" l="1"/>
</calcChain>
</file>

<file path=xl/sharedStrings.xml><?xml version="1.0" encoding="utf-8"?>
<sst xmlns="http://schemas.openxmlformats.org/spreadsheetml/2006/main" count="127" uniqueCount="82">
  <si>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</si>
  <si>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</si>
  <si>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</si>
  <si>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</si>
  <si>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</si>
  <si>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</si>
  <si>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</si>
  <si>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</si>
  <si>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</si>
  <si>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</si>
  <si>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</si>
  <si>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</si>
  <si>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30233000-1 - Archivovací a čtecí zařízení </t>
  </si>
  <si>
    <t xml:space="preserve">30233132-5 - Diskové jednotky </t>
  </si>
  <si>
    <t xml:space="preserve">30237200-1 - Počítačová příslušenství </t>
  </si>
  <si>
    <t xml:space="preserve">30237280-5 - Síťové příslušenství </t>
  </si>
  <si>
    <t xml:space="preserve">30237410-6 - Počítačová myš </t>
  </si>
  <si>
    <t>32552410-4 - Modemy</t>
  </si>
  <si>
    <t>32581000-9 - Zařízení pro datovou komunikaci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</si>
  <si>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</si>
  <si>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</si>
  <si>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</si>
  <si>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</si>
  <si>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</si>
  <si>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</si>
  <si>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</si>
  <si>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</si>
  <si>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</si>
  <si>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</si>
  <si>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</si>
  <si>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</si>
  <si>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</si>
  <si>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</si>
  <si>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</si>
  <si>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</si>
  <si>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</si>
  <si>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</si>
  <si>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</si>
  <si>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30 dní</t>
  </si>
  <si>
    <t xml:space="preserve">Příloha č. 2 Kupní smlouvy - technická specifikace
Výpočetní technika (III.) 080 - 2024 </t>
  </si>
  <si>
    <t>Průmyslový 5G router</t>
  </si>
  <si>
    <t>Průmyslový modem</t>
  </si>
  <si>
    <t>Držák na DIN lištu</t>
  </si>
  <si>
    <t>Samostatná faktura</t>
  </si>
  <si>
    <t>ANO</t>
  </si>
  <si>
    <t>InPredict, FW03010050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</si>
  <si>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</si>
  <si>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Tomáš Řeřicha, Ph.D.,
Tel.: 737 488 958,
37763 4534</t>
  </si>
  <si>
    <t>Univerzitní 26,
301 00 Plzeň,
Fakulta elektrotechnická - Katedra materiálů a technologií,
místnost EK 415</t>
  </si>
  <si>
    <r>
      <rPr>
        <b/>
        <sz val="11"/>
        <color theme="1"/>
        <rFont val="Calibri"/>
        <family val="2"/>
        <charset val="238"/>
        <scheme val="minor"/>
      </rPr>
      <t>Průmyslový 5G router
Základní parametry:</t>
    </r>
    <r>
      <rPr>
        <sz val="11"/>
        <color theme="1"/>
        <rFont val="Calibri"/>
        <family val="2"/>
        <charset val="238"/>
        <scheme val="minor"/>
      </rPr>
      <t xml:space="preserve">
Úložiště min. 8 GB
Paměť min. 512 MB
Lokalizace: GPS + GLONASS
Možnost rozšíření paměti o SSD disk (SSD slot)
Rozšiřující paměť: 1 × M.2 NVMe SSD Slot
Napájení: 9 - 48 DC (adaptér součástí balení)
PoE napájení: min. 4x PoE PSE
Hliníkové šasí
Možnost montáže na DIN lištu
Certifikace: RoHS, CE, FCC.
</t>
    </r>
    <r>
      <rPr>
        <b/>
        <sz val="11"/>
        <color theme="1"/>
        <rFont val="Calibri"/>
        <family val="2"/>
        <charset val="238"/>
        <scheme val="minor"/>
      </rPr>
      <t>Nutná rozhraní:</t>
    </r>
    <r>
      <rPr>
        <sz val="11"/>
        <color theme="1"/>
        <rFont val="Calibri"/>
        <family val="2"/>
        <charset val="238"/>
        <scheme val="minor"/>
      </rPr>
      <t xml:space="preserve">
počet SIM slotů: min. 2
Ethernet porty: min. 5x (10/100/1000 Mbps)
Seriové rozhraní: min. 1x RS232 a 1x RS485
Digitální vstupy, výstupy: min. 1x DI + 1x DO
Antenní konektory: 5G, 5G/GPS, Wi-Fi.
</t>
    </r>
    <r>
      <rPr>
        <b/>
        <sz val="11"/>
        <color theme="1"/>
        <rFont val="Calibri"/>
        <family val="2"/>
        <charset val="238"/>
        <scheme val="minor"/>
      </rPr>
      <t xml:space="preserve">
Síťové rozhraní:
</t>
    </r>
    <r>
      <rPr>
        <sz val="11"/>
        <color theme="1"/>
        <rFont val="Calibri"/>
        <family val="2"/>
        <charset val="238"/>
        <scheme val="minor"/>
      </rPr>
      <t xml:space="preserve">GSM: 5G NR SA &amp; NSA/4G LTE/WCDMA
Frekvence 5G Sub-6: N1/N3/N5/N7/N8/N20/N28/N38/N40/N41/N77/N78
LTE FDD: B1/B3/B5/B7/B8/B20/B28/B32
LTE TDD: B38/B40/B41/B42/B43
WCDMA: B1/B5/B8
Wi-Fi: IEEE 802.11ax (2.4GHz a 5GHz)
Komunikační protokoly: Transparent (TCP Client/Server, UDP), Modbus Gateway (Modbus RTU to Modbus TCP), Modbus Master
Síťové protokoly: PPP, PPPoE, SNMP v1/v2c/v3, TCP, UDP, DHCP, RIP v1/v2, OSPF, DDNS, VRRP, HTTP, HTTPS, DNS, ARP, QoS, SNTP, Telnet, VLAN, SSH
AAA protokoly: RADIUS, TACACS+, LDAP, Local Authentication
VPN: OpenVPN, IPsec, PPTP, L2TP, DMVPN, GRE
</t>
    </r>
    <r>
      <rPr>
        <b/>
        <sz val="11"/>
        <color theme="1"/>
        <rFont val="Calibri"/>
        <family val="2"/>
        <charset val="238"/>
        <scheme val="minor"/>
      </rPr>
      <t xml:space="preserve">
Administrace</t>
    </r>
    <r>
      <rPr>
        <sz val="11"/>
        <color theme="1"/>
        <rFont val="Calibri"/>
        <family val="2"/>
        <charset val="238"/>
        <scheme val="minor"/>
      </rPr>
      <t xml:space="preserve"> - Management: Web, CLI, SMS.</t>
    </r>
  </si>
  <si>
    <r>
      <rPr>
        <b/>
        <sz val="11"/>
        <color theme="1"/>
        <rFont val="Calibri"/>
        <family val="2"/>
        <charset val="238"/>
        <scheme val="minor"/>
      </rPr>
      <t>Průmyslový modem</t>
    </r>
    <r>
      <rPr>
        <sz val="11"/>
        <color theme="1"/>
        <rFont val="Calibri"/>
        <family val="2"/>
        <charset val="238"/>
        <scheme val="minor"/>
      </rPr>
      <t xml:space="preserve">
Podpora technologie 4G/LTE (Cat 4).
Nutná zpětná kompatibilita s 3G a 2G.
Součástí musí být externí LTE anténa a napájecí zdroj.
Odolné hliníkové pouzdro.
Podpora systému vzdálené správy.
Podpora POE napájení.
</t>
    </r>
    <r>
      <rPr>
        <b/>
        <sz val="11"/>
        <color theme="1"/>
        <rFont val="Calibri"/>
        <family val="2"/>
        <charset val="238"/>
        <scheme val="minor"/>
      </rPr>
      <t>Nutné rozhraní:</t>
    </r>
    <r>
      <rPr>
        <sz val="11"/>
        <color theme="1"/>
        <rFont val="Calibri"/>
        <family val="2"/>
        <charset val="238"/>
        <scheme val="minor"/>
      </rPr>
      <t xml:space="preserve">
Min. 1× SIM slot 
Min. 1× GbE RJ-45</t>
    </r>
  </si>
  <si>
    <t>Držák na DIN lištu, nutná kompatibilita s položkou č. 2 (Průmyslový modem).
Materiál: ocel.</t>
  </si>
  <si>
    <t>Držák na DIN lištu, nutná kompatibilita s položkou č. 2 (Průmyslový modem).
Materiál: plast.</t>
  </si>
  <si>
    <t>Bezdrátová optická myš</t>
  </si>
  <si>
    <t>Drátová optická myš</t>
  </si>
  <si>
    <t>Externí disk</t>
  </si>
  <si>
    <t>NaturTECH 4 SGS-2022-021</t>
  </si>
  <si>
    <t>Ing. Jaroslav Kadlec,
Tel.: 37763 4738,
774 051 144</t>
  </si>
  <si>
    <t>Univerzitní 22, 
301 00 Plzeň,
Nové technologie – výzkumné centrum - Chemické procesy a biomateriály,
místnost UF 238</t>
  </si>
  <si>
    <t>Notebook 15,6"</t>
  </si>
  <si>
    <t>Záruka na zboží min. 24 měsíců, servis NBD on site.</t>
  </si>
  <si>
    <t>Provedení notebooku klasické.
Výkon procesoru v Passmark CPU vice než 13 400 bodů (platné ke dni 26.4.2024), minimálně 10 jader.
Operační paměť minimálně 16 GB.
Disk SSD disk o kapacitě minimálně 1000 GB.
Integrovaná wifi karta, standartu  WiFi 6.
Display min Full HD 15,6" s rozlišením min. 1920 × 1080 provedení antireflexní.
Webkamera a mikrofon.
Síťová karta 1 Gb/s Ethernet (lze řešit i redukcí).
Mminimálně 2x USB-A port a 1x USB-C.
Originální operační systém Windows 64-bit (Windows 10 nebo vyšší, nesmí to být licence typu K12 (EDU)). 
Existence ovladačů použitého HW ve Windows 10 a vyšší verze Windows.
CZ Klávesnice s numerickou části s podsvícením nebo alternativním způsobem zlepšení viditelnosti ve tmě.
Touchpad.
Notebook musí obsahovat digitální grafický výstup.
Podpora prostřednictvím internetu musí umožňovat stahování ovladačů a manuálu z internetu adresně pro konkrétní zadaný typ (sériové číslo) zařízení.
Záruka min. 24 měsíců NBD on site.</t>
  </si>
  <si>
    <t>Myš - drátová, optická, symetrická, připojení skrze USB, citlivost min. 1200 DPI, 3 tlačítka, klasické kolečko, délka kabelu 1,6 m.</t>
  </si>
  <si>
    <t>Pevný disk 2,5".
Kapacita min. 5TB.
Rozhraní 3.2 Gen 1.
Záruka min. 24 měsíců.</t>
  </si>
  <si>
    <t>Myš - bezdrátová, optická, symetrická, připojení skrze USB, bezdrátový USB přijímač, na 1 AA baterii, citlivost min. 1000 DPI, 3 tlačítka, klasické kolečko, výdrž baterie min. 12 měsíců.</t>
  </si>
  <si>
    <t>SSD disk 2.5"</t>
  </si>
  <si>
    <t>Sada pro bezdrátový přenos audia a videa</t>
  </si>
  <si>
    <t>Chladící podložka pod notebook</t>
  </si>
  <si>
    <t>Pevný disk 3.5"</t>
  </si>
  <si>
    <t xml:space="preserve">Propojovací HDMI </t>
  </si>
  <si>
    <t>Síťový kabel propojovací</t>
  </si>
  <si>
    <t>Video kabel - DisplayPort - HDMI</t>
  </si>
  <si>
    <t>Náhradní nabíječka pro notebook</t>
  </si>
  <si>
    <t>SSD disk 2,5", SATA III.
Kapacita min. 500 GB.
Velikost buňky TLC (Triple-Level Cell).
Rychlost čtení min. 550MB/s.
Rychlost zápisu min. 500MB/s.</t>
  </si>
  <si>
    <t>Sada pro bezdrátový přenos audia a videa, HDMI extendery (rozhraní vstup i výstup), přenos videa kvalita min. Full HD (1080p / 60 Hz), min. 50 m ve volném prostoru, bez nutnosti instalace dalšího softwaru, přenos přes standard IEEE 802.11ac, 5 GHz.</t>
  </si>
  <si>
    <t>Chladící podložka pod notebook, aktivní chlazení, do velikosti notebooku min. 15", hlučnost ventilátorů max. 60 dB, USB napájení, min. 2x další USB rozšiřující porty, plohovatelnost, černá barva.</t>
  </si>
  <si>
    <t>Pevný disk 3,5", rozhraní SATA III.
Kapacita disku min. 2 TB.
Rychlost zápisu min. 150 MB/s.
Cache min. 256 MB.
Otáčky min. 7200 ot/minutu.</t>
  </si>
  <si>
    <t>Video kabel min. 1,5 m - propojovací, male konektory: 2x HDMI (HDMI 2.0), rovné zakončení.</t>
  </si>
  <si>
    <t>Síťový kabel propojovací CAT5E UTP, délka 5 m, koncovky RJ45, materiál opletu PVC, rovné zakončení, barva bílá nebo šedá.</t>
  </si>
  <si>
    <t>Síťový kabel propojovací CAT5E UTP, délka 10 m, koncovky RJ45, materiál opletu PVC, rovné zakončení, barva bílá nebo šedá.</t>
  </si>
  <si>
    <t>Video kabel - DisplayPort - HDMI, propojovací, jednosměrné použití z DP do HDMI, rozlišení min. FullHD 1920 x 1080.</t>
  </si>
  <si>
    <t>Náhradní nabíječka pro notebook, výkony min. 70W, připojení USB-C, ochrana proti přehřání, černá barva.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</si>
</sst>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91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21" fillId="4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5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25" fillId="4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25" fillId="4" borderId="18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5" fillId="4" borderId="16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16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25" fillId="4" borderId="22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14" fillId="6" borderId="24" xfId="0" applyFont="1" applyFill="1" applyBorder="1" applyAlignment="1" applyProtection="1">
      <alignment horizontal="center" vertical="center" wrapText="1"/>
    </xf>
    <xf numFmtId="0" fontId="4" fillId="6" borderId="24" xfId="0" applyFont="1" applyFill="1" applyBorder="1" applyAlignment="1" applyProtection="1">
      <alignment horizontal="center" vertical="center" wrapText="1"/>
    </xf>
    <xf numFmtId="0" fontId="11" fillId="3" borderId="24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9" fillId="3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horizontal="left" vertical="center" wrapText="1" indent="1"/>
    </xf>
    <xf numFmtId="0" fontId="25" fillId="4" borderId="26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14" fillId="6" borderId="26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8" fillId="3" borderId="26" xfId="0" applyFont="1" applyFill="1" applyBorder="1" applyAlignment="1" applyProtection="1">
      <alignment horizontal="center" vertical="center" wrapText="1"/>
    </xf>
    <xf numFmtId="0" fontId="14" fillId="3" borderId="19" xfId="0" applyFont="1" applyFill="1" applyBorder="1" applyAlignment="1" applyProtection="1">
      <alignment horizontal="left" vertical="center" wrapText="1" indent="1"/>
    </xf>
    <xf numFmtId="0" fontId="5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6" fillId="6" borderId="24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left" vertical="center" wrapText="1" indent="1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2" borderId="29" xfId="0" applyNumberFormat="1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2" fillId="3" borderId="30" xfId="0" applyFont="1" applyFill="1" applyBorder="1" applyAlignment="1" applyProtection="1">
      <alignment horizontal="left" vertical="center" wrapText="1" indent="1"/>
    </xf>
    <xf numFmtId="0" fontId="25" fillId="4" borderId="30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30" xfId="0" applyNumberFormat="1" applyBorder="1" applyAlignment="1" applyProtection="1">
      <alignment horizontal="right" vertical="center" indent="1"/>
    </xf>
    <xf numFmtId="164" fontId="0" fillId="3" borderId="30" xfId="0" applyNumberFormat="1" applyFill="1" applyBorder="1" applyAlignment="1" applyProtection="1">
      <alignment horizontal="right" vertical="center" indent="1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0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0" fontId="15" fillId="4" borderId="26" xfId="0" applyFont="1" applyFill="1" applyBorder="1" applyAlignment="1" applyProtection="1">
      <alignment horizontal="left" vertical="center" wrapText="1" indent="1"/>
      <protection locked="0"/>
    </xf>
    <xf numFmtId="0" fontId="15" fillId="4" borderId="30" xfId="0" applyFont="1" applyFill="1" applyBorder="1" applyAlignment="1" applyProtection="1">
      <alignment horizontal="left" vertical="center" wrapText="1" indent="1"/>
      <protection locked="0"/>
    </xf>
    <xf numFmtId="0" fontId="25" fillId="4" borderId="26" xfId="0" applyFont="1" applyFill="1" applyBorder="1" applyAlignment="1" applyProtection="1">
      <alignment horizontal="center" vertical="center" wrapTex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3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4"/>
  <sheetViews>
    <sheetView tabSelected="1" zoomScale="57" zoomScaleNormal="57" workbookViewId="0">
      <selection activeCell="R7" sqref="R7:R24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76" customWidth="1"/>
    <col min="5" max="5" width="10.5703125" style="22" customWidth="1"/>
    <col min="6" max="6" width="143" style="4" customWidth="1"/>
    <col min="7" max="7" width="32.140625" style="6" customWidth="1"/>
    <col min="8" max="8" width="23.42578125" style="6" customWidth="1"/>
    <col min="9" max="9" width="28.85546875" style="6" customWidth="1"/>
    <col min="10" max="10" width="16.140625" style="4" customWidth="1"/>
    <col min="11" max="11" width="31.42578125" style="1" customWidth="1"/>
    <col min="12" max="12" width="33.140625" style="1" customWidth="1"/>
    <col min="13" max="13" width="27.140625" style="1" customWidth="1"/>
    <col min="14" max="14" width="36.42578125" style="6" customWidth="1"/>
    <col min="15" max="15" width="29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40.85546875" style="17" customWidth="1"/>
    <col min="23" max="16384" width="9.140625" style="1"/>
  </cols>
  <sheetData>
    <row r="1" spans="1:22" ht="40.9" customHeight="1" x14ac:dyDescent="0.25">
      <c r="B1" s="2" t="s">
        <v>39</v>
      </c>
      <c r="C1" s="3"/>
      <c r="D1" s="3"/>
      <c r="E1" s="1"/>
      <c r="G1" s="5"/>
      <c r="V1" s="1"/>
    </row>
    <row r="2" spans="1:22" ht="78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19</v>
      </c>
      <c r="D6" s="29" t="s">
        <v>4</v>
      </c>
      <c r="E6" s="29" t="s">
        <v>20</v>
      </c>
      <c r="F6" s="29" t="s">
        <v>21</v>
      </c>
      <c r="G6" s="30" t="s">
        <v>30</v>
      </c>
      <c r="H6" s="31" t="s">
        <v>31</v>
      </c>
      <c r="I6" s="32" t="s">
        <v>22</v>
      </c>
      <c r="J6" s="29" t="s">
        <v>23</v>
      </c>
      <c r="K6" s="29" t="s">
        <v>46</v>
      </c>
      <c r="L6" s="33" t="s">
        <v>24</v>
      </c>
      <c r="M6" s="34" t="s">
        <v>25</v>
      </c>
      <c r="N6" s="33" t="s">
        <v>26</v>
      </c>
      <c r="O6" s="29" t="s">
        <v>35</v>
      </c>
      <c r="P6" s="33" t="s">
        <v>27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28</v>
      </c>
      <c r="V6" s="33" t="s">
        <v>29</v>
      </c>
    </row>
    <row r="7" spans="1:22" ht="409.5" customHeight="1" thickTop="1" x14ac:dyDescent="0.25">
      <c r="A7" s="37"/>
      <c r="B7" s="38">
        <v>1</v>
      </c>
      <c r="C7" s="39" t="s">
        <v>40</v>
      </c>
      <c r="D7" s="40">
        <v>1</v>
      </c>
      <c r="E7" s="41" t="s">
        <v>34</v>
      </c>
      <c r="F7" s="42" t="s">
        <v>49</v>
      </c>
      <c r="G7" s="178"/>
      <c r="H7" s="43" t="s">
        <v>36</v>
      </c>
      <c r="I7" s="39" t="s">
        <v>43</v>
      </c>
      <c r="J7" s="44" t="s">
        <v>44</v>
      </c>
      <c r="K7" s="45" t="s">
        <v>45</v>
      </c>
      <c r="L7" s="46"/>
      <c r="M7" s="47" t="s">
        <v>47</v>
      </c>
      <c r="N7" s="48" t="s">
        <v>48</v>
      </c>
      <c r="O7" s="49" t="s">
        <v>38</v>
      </c>
      <c r="P7" s="50">
        <f>D7*Q7</f>
        <v>15000</v>
      </c>
      <c r="Q7" s="51">
        <v>15000</v>
      </c>
      <c r="R7" s="185"/>
      <c r="S7" s="52">
        <f>D7*R7</f>
        <v>0</v>
      </c>
      <c r="T7" s="53" t="str">
        <f t="shared" ref="T7:T24" si="0">IF(ISNUMBER(R7), IF(R7&gt;Q7,"NEVYHOVUJE","VYHOVUJE")," ")</f>
        <v xml:space="preserve"> </v>
      </c>
      <c r="U7" s="54"/>
      <c r="V7" s="55" t="s">
        <v>18</v>
      </c>
    </row>
    <row r="8" spans="1:22" ht="121.5" customHeight="1" x14ac:dyDescent="0.25">
      <c r="A8" s="37"/>
      <c r="B8" s="56"/>
      <c r="C8" s="57"/>
      <c r="D8" s="58"/>
      <c r="E8" s="57"/>
      <c r="F8" s="59"/>
      <c r="G8" s="179"/>
      <c r="H8" s="60"/>
      <c r="I8" s="61"/>
      <c r="J8" s="62"/>
      <c r="K8" s="63"/>
      <c r="L8" s="64"/>
      <c r="M8" s="65"/>
      <c r="N8" s="65"/>
      <c r="O8" s="66"/>
      <c r="P8" s="67"/>
      <c r="Q8" s="68"/>
      <c r="R8" s="186"/>
      <c r="S8" s="69"/>
      <c r="T8" s="70"/>
      <c r="U8" s="71"/>
      <c r="V8" s="72"/>
    </row>
    <row r="9" spans="1:22" ht="193.5" customHeight="1" x14ac:dyDescent="0.25">
      <c r="A9" s="37"/>
      <c r="B9" s="73">
        <v>2</v>
      </c>
      <c r="C9" s="74" t="s">
        <v>41</v>
      </c>
      <c r="D9" s="75">
        <v>1</v>
      </c>
      <c r="E9" s="76" t="s">
        <v>34</v>
      </c>
      <c r="F9" s="77" t="s">
        <v>50</v>
      </c>
      <c r="G9" s="180"/>
      <c r="H9" s="78" t="s">
        <v>36</v>
      </c>
      <c r="I9" s="61"/>
      <c r="J9" s="62"/>
      <c r="K9" s="63"/>
      <c r="L9" s="64"/>
      <c r="M9" s="79"/>
      <c r="N9" s="79"/>
      <c r="O9" s="66"/>
      <c r="P9" s="80">
        <f>D9*Q9</f>
        <v>2900</v>
      </c>
      <c r="Q9" s="81">
        <v>2900</v>
      </c>
      <c r="R9" s="187"/>
      <c r="S9" s="82">
        <f>D9*R9</f>
        <v>0</v>
      </c>
      <c r="T9" s="83" t="str">
        <f t="shared" ref="T9:T15" si="1">IF(ISNUMBER(R9), IF(R9&gt;Q9,"NEVYHOVUJE","VYHOVUJE")," ")</f>
        <v xml:space="preserve"> </v>
      </c>
      <c r="U9" s="71"/>
      <c r="V9" s="84" t="s">
        <v>17</v>
      </c>
    </row>
    <row r="10" spans="1:22" ht="48.75" customHeight="1" x14ac:dyDescent="0.25">
      <c r="A10" s="37"/>
      <c r="B10" s="73">
        <v>3</v>
      </c>
      <c r="C10" s="76" t="s">
        <v>42</v>
      </c>
      <c r="D10" s="75">
        <v>1</v>
      </c>
      <c r="E10" s="76" t="s">
        <v>34</v>
      </c>
      <c r="F10" s="77" t="s">
        <v>51</v>
      </c>
      <c r="G10" s="180"/>
      <c r="H10" s="78" t="s">
        <v>36</v>
      </c>
      <c r="I10" s="61"/>
      <c r="J10" s="62"/>
      <c r="K10" s="63"/>
      <c r="L10" s="64"/>
      <c r="M10" s="79"/>
      <c r="N10" s="79"/>
      <c r="O10" s="66"/>
      <c r="P10" s="80">
        <f>D10*Q10</f>
        <v>200</v>
      </c>
      <c r="Q10" s="81">
        <v>200</v>
      </c>
      <c r="R10" s="187"/>
      <c r="S10" s="82">
        <f>D10*R10</f>
        <v>0</v>
      </c>
      <c r="T10" s="83" t="str">
        <f t="shared" ref="T10:T14" si="2">IF(ISNUMBER(R10), IF(R10&gt;Q10,"NEVYHOVUJE","VYHOVUJE")," ")</f>
        <v xml:space="preserve"> </v>
      </c>
      <c r="U10" s="71"/>
      <c r="V10" s="85" t="s">
        <v>15</v>
      </c>
    </row>
    <row r="11" spans="1:22" ht="54" customHeight="1" thickBot="1" x14ac:dyDescent="0.3">
      <c r="A11" s="37"/>
      <c r="B11" s="86">
        <v>4</v>
      </c>
      <c r="C11" s="87" t="s">
        <v>42</v>
      </c>
      <c r="D11" s="88">
        <v>1</v>
      </c>
      <c r="E11" s="87" t="s">
        <v>34</v>
      </c>
      <c r="F11" s="89" t="s">
        <v>52</v>
      </c>
      <c r="G11" s="181"/>
      <c r="H11" s="90" t="s">
        <v>36</v>
      </c>
      <c r="I11" s="91"/>
      <c r="J11" s="92"/>
      <c r="K11" s="93"/>
      <c r="L11" s="94"/>
      <c r="M11" s="95"/>
      <c r="N11" s="95"/>
      <c r="O11" s="96"/>
      <c r="P11" s="97">
        <f>D11*Q11</f>
        <v>100</v>
      </c>
      <c r="Q11" s="98">
        <v>100</v>
      </c>
      <c r="R11" s="188"/>
      <c r="S11" s="99">
        <f>D11*R11</f>
        <v>0</v>
      </c>
      <c r="T11" s="100" t="str">
        <f t="shared" si="2"/>
        <v xml:space="preserve"> </v>
      </c>
      <c r="U11" s="101"/>
      <c r="V11" s="102"/>
    </row>
    <row r="12" spans="1:22" ht="291.75" customHeight="1" x14ac:dyDescent="0.25">
      <c r="A12" s="37"/>
      <c r="B12" s="103">
        <v>5</v>
      </c>
      <c r="C12" s="104" t="s">
        <v>59</v>
      </c>
      <c r="D12" s="105">
        <v>1</v>
      </c>
      <c r="E12" s="106" t="s">
        <v>34</v>
      </c>
      <c r="F12" s="107" t="s">
        <v>61</v>
      </c>
      <c r="G12" s="182"/>
      <c r="H12" s="184"/>
      <c r="I12" s="104" t="s">
        <v>43</v>
      </c>
      <c r="J12" s="109" t="s">
        <v>44</v>
      </c>
      <c r="K12" s="110" t="s">
        <v>56</v>
      </c>
      <c r="L12" s="111" t="s">
        <v>60</v>
      </c>
      <c r="M12" s="112" t="s">
        <v>57</v>
      </c>
      <c r="N12" s="112" t="s">
        <v>58</v>
      </c>
      <c r="O12" s="113" t="s">
        <v>38</v>
      </c>
      <c r="P12" s="114">
        <f>D12*Q12</f>
        <v>16528</v>
      </c>
      <c r="Q12" s="115">
        <v>16528</v>
      </c>
      <c r="R12" s="189"/>
      <c r="S12" s="116">
        <f>D12*R12</f>
        <v>0</v>
      </c>
      <c r="T12" s="117" t="str">
        <f t="shared" si="2"/>
        <v xml:space="preserve"> </v>
      </c>
      <c r="U12" s="118"/>
      <c r="V12" s="119" t="s">
        <v>11</v>
      </c>
    </row>
    <row r="13" spans="1:22" ht="54.75" customHeight="1" x14ac:dyDescent="0.25">
      <c r="A13" s="37"/>
      <c r="B13" s="73">
        <v>6</v>
      </c>
      <c r="C13" s="76" t="s">
        <v>53</v>
      </c>
      <c r="D13" s="75">
        <v>3</v>
      </c>
      <c r="E13" s="76" t="s">
        <v>34</v>
      </c>
      <c r="F13" s="120" t="s">
        <v>64</v>
      </c>
      <c r="G13" s="180"/>
      <c r="H13" s="78" t="s">
        <v>36</v>
      </c>
      <c r="I13" s="61" t="s">
        <v>43</v>
      </c>
      <c r="J13" s="121" t="s">
        <v>36</v>
      </c>
      <c r="K13" s="122"/>
      <c r="L13" s="123"/>
      <c r="M13" s="79"/>
      <c r="N13" s="124"/>
      <c r="O13" s="66"/>
      <c r="P13" s="80">
        <f>D13*Q13</f>
        <v>741</v>
      </c>
      <c r="Q13" s="81">
        <v>247</v>
      </c>
      <c r="R13" s="187"/>
      <c r="S13" s="82">
        <f>D13*R13</f>
        <v>0</v>
      </c>
      <c r="T13" s="83" t="str">
        <f t="shared" si="2"/>
        <v xml:space="preserve"> </v>
      </c>
      <c r="U13" s="71"/>
      <c r="V13" s="85" t="s">
        <v>16</v>
      </c>
    </row>
    <row r="14" spans="1:22" ht="55.5" customHeight="1" x14ac:dyDescent="0.25">
      <c r="A14" s="37"/>
      <c r="B14" s="73">
        <v>7</v>
      </c>
      <c r="C14" s="76" t="s">
        <v>54</v>
      </c>
      <c r="D14" s="75">
        <v>5</v>
      </c>
      <c r="E14" s="76" t="s">
        <v>34</v>
      </c>
      <c r="F14" s="77" t="s">
        <v>62</v>
      </c>
      <c r="G14" s="180"/>
      <c r="H14" s="78" t="s">
        <v>36</v>
      </c>
      <c r="I14" s="61"/>
      <c r="J14" s="62"/>
      <c r="K14" s="63"/>
      <c r="L14" s="64"/>
      <c r="M14" s="79"/>
      <c r="N14" s="124"/>
      <c r="O14" s="66"/>
      <c r="P14" s="80">
        <f>D14*Q14</f>
        <v>495</v>
      </c>
      <c r="Q14" s="81">
        <v>99</v>
      </c>
      <c r="R14" s="187"/>
      <c r="S14" s="82">
        <f>D14*R14</f>
        <v>0</v>
      </c>
      <c r="T14" s="83" t="str">
        <f t="shared" si="2"/>
        <v xml:space="preserve"> </v>
      </c>
      <c r="U14" s="71"/>
      <c r="V14" s="72"/>
    </row>
    <row r="15" spans="1:22" ht="81" customHeight="1" thickBot="1" x14ac:dyDescent="0.3">
      <c r="A15" s="37"/>
      <c r="B15" s="86">
        <v>8</v>
      </c>
      <c r="C15" s="125" t="s">
        <v>55</v>
      </c>
      <c r="D15" s="88">
        <v>1</v>
      </c>
      <c r="E15" s="87" t="s">
        <v>34</v>
      </c>
      <c r="F15" s="89" t="s">
        <v>63</v>
      </c>
      <c r="G15" s="181"/>
      <c r="H15" s="90" t="s">
        <v>36</v>
      </c>
      <c r="I15" s="91"/>
      <c r="J15" s="92"/>
      <c r="K15" s="93"/>
      <c r="L15" s="94"/>
      <c r="M15" s="95"/>
      <c r="N15" s="126"/>
      <c r="O15" s="96"/>
      <c r="P15" s="97">
        <f>D15*Q15</f>
        <v>1900</v>
      </c>
      <c r="Q15" s="98">
        <v>1900</v>
      </c>
      <c r="R15" s="188"/>
      <c r="S15" s="99">
        <f>D15*R15</f>
        <v>0</v>
      </c>
      <c r="T15" s="100" t="str">
        <f t="shared" si="1"/>
        <v xml:space="preserve"> </v>
      </c>
      <c r="U15" s="101"/>
      <c r="V15" s="127" t="s">
        <v>12</v>
      </c>
    </row>
    <row r="16" spans="1:22" ht="100.5" customHeight="1" x14ac:dyDescent="0.25">
      <c r="A16" s="37"/>
      <c r="B16" s="103">
        <v>9</v>
      </c>
      <c r="C16" s="128" t="s">
        <v>65</v>
      </c>
      <c r="D16" s="105">
        <v>1</v>
      </c>
      <c r="E16" s="106" t="s">
        <v>34</v>
      </c>
      <c r="F16" s="129" t="s">
        <v>73</v>
      </c>
      <c r="G16" s="182"/>
      <c r="H16" s="108" t="s">
        <v>36</v>
      </c>
      <c r="I16" s="130" t="s">
        <v>43</v>
      </c>
      <c r="J16" s="130" t="s">
        <v>36</v>
      </c>
      <c r="K16" s="131"/>
      <c r="L16" s="132"/>
      <c r="M16" s="133" t="s">
        <v>47</v>
      </c>
      <c r="N16" s="133" t="s">
        <v>48</v>
      </c>
      <c r="O16" s="113" t="s">
        <v>38</v>
      </c>
      <c r="P16" s="114">
        <f>D16*Q16</f>
        <v>1500</v>
      </c>
      <c r="Q16" s="115">
        <v>1500</v>
      </c>
      <c r="R16" s="189"/>
      <c r="S16" s="116">
        <f>D16*R16</f>
        <v>0</v>
      </c>
      <c r="T16" s="117" t="str">
        <f t="shared" ref="T16:T23" si="3">IF(ISNUMBER(R16), IF(R16&gt;Q16,"NEVYHOVUJE","VYHOVUJE")," ")</f>
        <v xml:space="preserve"> </v>
      </c>
      <c r="U16" s="118"/>
      <c r="V16" s="134" t="s">
        <v>14</v>
      </c>
    </row>
    <row r="17" spans="1:22" ht="46.5" customHeight="1" x14ac:dyDescent="0.25">
      <c r="A17" s="37"/>
      <c r="B17" s="73">
        <v>10</v>
      </c>
      <c r="C17" s="135" t="s">
        <v>66</v>
      </c>
      <c r="D17" s="75">
        <v>1</v>
      </c>
      <c r="E17" s="76" t="s">
        <v>34</v>
      </c>
      <c r="F17" s="136" t="s">
        <v>74</v>
      </c>
      <c r="G17" s="180"/>
      <c r="H17" s="78" t="s">
        <v>36</v>
      </c>
      <c r="I17" s="137"/>
      <c r="J17" s="137"/>
      <c r="K17" s="63"/>
      <c r="L17" s="64"/>
      <c r="M17" s="79"/>
      <c r="N17" s="124"/>
      <c r="O17" s="66"/>
      <c r="P17" s="80">
        <f>D17*Q17</f>
        <v>3500</v>
      </c>
      <c r="Q17" s="81">
        <v>3500</v>
      </c>
      <c r="R17" s="187"/>
      <c r="S17" s="82">
        <f>D17*R17</f>
        <v>0</v>
      </c>
      <c r="T17" s="83" t="str">
        <f t="shared" si="3"/>
        <v xml:space="preserve"> </v>
      </c>
      <c r="U17" s="71"/>
      <c r="V17" s="138"/>
    </row>
    <row r="18" spans="1:22" ht="51.75" customHeight="1" x14ac:dyDescent="0.25">
      <c r="A18" s="37"/>
      <c r="B18" s="73">
        <v>11</v>
      </c>
      <c r="C18" s="135" t="s">
        <v>67</v>
      </c>
      <c r="D18" s="75">
        <v>2</v>
      </c>
      <c r="E18" s="76" t="s">
        <v>34</v>
      </c>
      <c r="F18" s="136" t="s">
        <v>75</v>
      </c>
      <c r="G18" s="180"/>
      <c r="H18" s="78" t="s">
        <v>36</v>
      </c>
      <c r="I18" s="137"/>
      <c r="J18" s="137"/>
      <c r="K18" s="63"/>
      <c r="L18" s="64"/>
      <c r="M18" s="79"/>
      <c r="N18" s="124"/>
      <c r="O18" s="66"/>
      <c r="P18" s="80">
        <f>D18*Q18</f>
        <v>1400</v>
      </c>
      <c r="Q18" s="81">
        <v>700</v>
      </c>
      <c r="R18" s="187"/>
      <c r="S18" s="82">
        <f>D18*R18</f>
        <v>0</v>
      </c>
      <c r="T18" s="83" t="str">
        <f t="shared" si="3"/>
        <v xml:space="preserve"> </v>
      </c>
      <c r="U18" s="71"/>
      <c r="V18" s="72"/>
    </row>
    <row r="19" spans="1:22" ht="93.75" customHeight="1" x14ac:dyDescent="0.25">
      <c r="A19" s="37"/>
      <c r="B19" s="73">
        <v>12</v>
      </c>
      <c r="C19" s="135" t="s">
        <v>68</v>
      </c>
      <c r="D19" s="75">
        <v>2</v>
      </c>
      <c r="E19" s="76" t="s">
        <v>34</v>
      </c>
      <c r="F19" s="136" t="s">
        <v>76</v>
      </c>
      <c r="G19" s="180"/>
      <c r="H19" s="78" t="s">
        <v>36</v>
      </c>
      <c r="I19" s="137"/>
      <c r="J19" s="137"/>
      <c r="K19" s="63"/>
      <c r="L19" s="64"/>
      <c r="M19" s="79"/>
      <c r="N19" s="124"/>
      <c r="O19" s="66"/>
      <c r="P19" s="80">
        <f>D19*Q19</f>
        <v>3000</v>
      </c>
      <c r="Q19" s="81">
        <v>1500</v>
      </c>
      <c r="R19" s="187"/>
      <c r="S19" s="82">
        <f>D19*R19</f>
        <v>0</v>
      </c>
      <c r="T19" s="83" t="str">
        <f t="shared" si="3"/>
        <v xml:space="preserve"> </v>
      </c>
      <c r="U19" s="71"/>
      <c r="V19" s="84" t="s">
        <v>13</v>
      </c>
    </row>
    <row r="20" spans="1:22" ht="31.5" customHeight="1" x14ac:dyDescent="0.25">
      <c r="A20" s="37"/>
      <c r="B20" s="73">
        <v>13</v>
      </c>
      <c r="C20" s="135" t="s">
        <v>69</v>
      </c>
      <c r="D20" s="75">
        <v>6</v>
      </c>
      <c r="E20" s="76" t="s">
        <v>34</v>
      </c>
      <c r="F20" s="136" t="s">
        <v>77</v>
      </c>
      <c r="G20" s="180"/>
      <c r="H20" s="78" t="s">
        <v>36</v>
      </c>
      <c r="I20" s="137"/>
      <c r="J20" s="137"/>
      <c r="K20" s="63"/>
      <c r="L20" s="64"/>
      <c r="M20" s="79"/>
      <c r="N20" s="124"/>
      <c r="O20" s="66"/>
      <c r="P20" s="80">
        <f>D20*Q20</f>
        <v>1200</v>
      </c>
      <c r="Q20" s="81">
        <v>200</v>
      </c>
      <c r="R20" s="187"/>
      <c r="S20" s="82">
        <f>D20*R20</f>
        <v>0</v>
      </c>
      <c r="T20" s="83" t="str">
        <f t="shared" si="3"/>
        <v xml:space="preserve"> </v>
      </c>
      <c r="U20" s="71"/>
      <c r="V20" s="85" t="s">
        <v>14</v>
      </c>
    </row>
    <row r="21" spans="1:22" ht="31.5" customHeight="1" x14ac:dyDescent="0.25">
      <c r="A21" s="37"/>
      <c r="B21" s="73">
        <v>14</v>
      </c>
      <c r="C21" s="135" t="s">
        <v>70</v>
      </c>
      <c r="D21" s="75">
        <v>6</v>
      </c>
      <c r="E21" s="76" t="s">
        <v>34</v>
      </c>
      <c r="F21" s="136" t="s">
        <v>78</v>
      </c>
      <c r="G21" s="180"/>
      <c r="H21" s="78" t="s">
        <v>36</v>
      </c>
      <c r="I21" s="137"/>
      <c r="J21" s="137"/>
      <c r="K21" s="63"/>
      <c r="L21" s="64"/>
      <c r="M21" s="79"/>
      <c r="N21" s="124"/>
      <c r="O21" s="66"/>
      <c r="P21" s="80">
        <f>D21*Q21</f>
        <v>900</v>
      </c>
      <c r="Q21" s="81">
        <v>150</v>
      </c>
      <c r="R21" s="187"/>
      <c r="S21" s="82">
        <f>D21*R21</f>
        <v>0</v>
      </c>
      <c r="T21" s="83" t="str">
        <f t="shared" si="3"/>
        <v xml:space="preserve"> </v>
      </c>
      <c r="U21" s="71"/>
      <c r="V21" s="138"/>
    </row>
    <row r="22" spans="1:22" ht="31.5" customHeight="1" x14ac:dyDescent="0.25">
      <c r="A22" s="37"/>
      <c r="B22" s="73">
        <v>15</v>
      </c>
      <c r="C22" s="135" t="s">
        <v>70</v>
      </c>
      <c r="D22" s="75">
        <v>6</v>
      </c>
      <c r="E22" s="76" t="s">
        <v>34</v>
      </c>
      <c r="F22" s="136" t="s">
        <v>79</v>
      </c>
      <c r="G22" s="180"/>
      <c r="H22" s="78" t="s">
        <v>36</v>
      </c>
      <c r="I22" s="137"/>
      <c r="J22" s="137"/>
      <c r="K22" s="63"/>
      <c r="L22" s="64"/>
      <c r="M22" s="79"/>
      <c r="N22" s="124"/>
      <c r="O22" s="66"/>
      <c r="P22" s="80">
        <f>D22*Q22</f>
        <v>1200</v>
      </c>
      <c r="Q22" s="81">
        <v>200</v>
      </c>
      <c r="R22" s="187"/>
      <c r="S22" s="82">
        <f>D22*R22</f>
        <v>0</v>
      </c>
      <c r="T22" s="83" t="str">
        <f t="shared" si="3"/>
        <v xml:space="preserve"> </v>
      </c>
      <c r="U22" s="71"/>
      <c r="V22" s="138"/>
    </row>
    <row r="23" spans="1:22" ht="31.5" customHeight="1" x14ac:dyDescent="0.25">
      <c r="A23" s="37"/>
      <c r="B23" s="73">
        <v>16</v>
      </c>
      <c r="C23" s="135" t="s">
        <v>71</v>
      </c>
      <c r="D23" s="75">
        <v>6</v>
      </c>
      <c r="E23" s="76" t="s">
        <v>34</v>
      </c>
      <c r="F23" s="136" t="s">
        <v>80</v>
      </c>
      <c r="G23" s="180"/>
      <c r="H23" s="78" t="s">
        <v>36</v>
      </c>
      <c r="I23" s="137"/>
      <c r="J23" s="137"/>
      <c r="K23" s="63"/>
      <c r="L23" s="64"/>
      <c r="M23" s="79"/>
      <c r="N23" s="124"/>
      <c r="O23" s="66"/>
      <c r="P23" s="80">
        <f>D23*Q23</f>
        <v>1500</v>
      </c>
      <c r="Q23" s="81">
        <v>250</v>
      </c>
      <c r="R23" s="187"/>
      <c r="S23" s="82">
        <f>D23*R23</f>
        <v>0</v>
      </c>
      <c r="T23" s="83" t="str">
        <f t="shared" si="3"/>
        <v xml:space="preserve"> </v>
      </c>
      <c r="U23" s="71"/>
      <c r="V23" s="138"/>
    </row>
    <row r="24" spans="1:22" ht="31.5" customHeight="1" thickBot="1" x14ac:dyDescent="0.3">
      <c r="A24" s="37"/>
      <c r="B24" s="139">
        <v>17</v>
      </c>
      <c r="C24" s="140" t="s">
        <v>72</v>
      </c>
      <c r="D24" s="141">
        <v>4</v>
      </c>
      <c r="E24" s="140" t="s">
        <v>34</v>
      </c>
      <c r="F24" s="142" t="s">
        <v>81</v>
      </c>
      <c r="G24" s="183"/>
      <c r="H24" s="143" t="s">
        <v>36</v>
      </c>
      <c r="I24" s="144"/>
      <c r="J24" s="144"/>
      <c r="K24" s="145"/>
      <c r="L24" s="146"/>
      <c r="M24" s="147"/>
      <c r="N24" s="148"/>
      <c r="O24" s="149"/>
      <c r="P24" s="150">
        <f>D24*Q24</f>
        <v>3200</v>
      </c>
      <c r="Q24" s="151">
        <v>800</v>
      </c>
      <c r="R24" s="190"/>
      <c r="S24" s="152">
        <f>D24*R24</f>
        <v>0</v>
      </c>
      <c r="T24" s="153" t="str">
        <f t="shared" si="0"/>
        <v xml:space="preserve"> </v>
      </c>
      <c r="U24" s="154"/>
      <c r="V24" s="155"/>
    </row>
    <row r="25" spans="1:22" ht="17.45" customHeight="1" thickTop="1" thickBot="1" x14ac:dyDescent="0.3">
      <c r="C25" s="1"/>
      <c r="D25" s="1"/>
      <c r="E25" s="1"/>
      <c r="F25" s="1"/>
      <c r="G25" s="1"/>
      <c r="H25" s="1"/>
      <c r="I25" s="1"/>
      <c r="J25" s="1"/>
      <c r="N25" s="1"/>
      <c r="O25" s="1"/>
      <c r="P25" s="1"/>
    </row>
    <row r="26" spans="1:22" ht="51.75" customHeight="1" thickTop="1" thickBot="1" x14ac:dyDescent="0.3">
      <c r="B26" s="156" t="s">
        <v>33</v>
      </c>
      <c r="C26" s="156"/>
      <c r="D26" s="156"/>
      <c r="E26" s="156"/>
      <c r="F26" s="156"/>
      <c r="G26" s="156"/>
      <c r="H26" s="157"/>
      <c r="I26" s="157"/>
      <c r="J26" s="158"/>
      <c r="K26" s="158"/>
      <c r="L26" s="27"/>
      <c r="M26" s="27"/>
      <c r="N26" s="27"/>
      <c r="O26" s="159"/>
      <c r="P26" s="159"/>
      <c r="Q26" s="160" t="s">
        <v>9</v>
      </c>
      <c r="R26" s="161" t="s">
        <v>10</v>
      </c>
      <c r="S26" s="162"/>
      <c r="T26" s="163"/>
      <c r="U26" s="164"/>
      <c r="V26" s="165"/>
    </row>
    <row r="27" spans="1:22" ht="50.45" customHeight="1" thickTop="1" thickBot="1" x14ac:dyDescent="0.3">
      <c r="B27" s="166" t="s">
        <v>32</v>
      </c>
      <c r="C27" s="166"/>
      <c r="D27" s="166"/>
      <c r="E27" s="166"/>
      <c r="F27" s="166"/>
      <c r="G27" s="166"/>
      <c r="H27" s="166"/>
      <c r="I27" s="167"/>
      <c r="L27" s="7"/>
      <c r="M27" s="7"/>
      <c r="N27" s="7"/>
      <c r="O27" s="168"/>
      <c r="P27" s="168"/>
      <c r="Q27" s="169">
        <f>SUM(P7:P24)</f>
        <v>55264</v>
      </c>
      <c r="R27" s="170">
        <f>SUM(S7:S24)</f>
        <v>0</v>
      </c>
      <c r="S27" s="171"/>
      <c r="T27" s="172"/>
    </row>
    <row r="28" spans="1:22" ht="15.75" thickTop="1" x14ac:dyDescent="0.25">
      <c r="B28" s="173" t="s">
        <v>37</v>
      </c>
      <c r="C28" s="173"/>
      <c r="D28" s="173"/>
      <c r="E28" s="173"/>
      <c r="F28" s="173"/>
      <c r="G28" s="173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x14ac:dyDescent="0.25">
      <c r="B29" s="174"/>
      <c r="C29" s="174"/>
      <c r="D29" s="174"/>
      <c r="E29" s="174"/>
      <c r="F29" s="17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x14ac:dyDescent="0.25">
      <c r="B30" s="174"/>
      <c r="C30" s="174"/>
      <c r="D30" s="174"/>
      <c r="E30" s="174"/>
      <c r="F30" s="17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x14ac:dyDescent="0.25">
      <c r="B31" s="174"/>
      <c r="C31" s="174"/>
      <c r="D31" s="174"/>
      <c r="E31" s="174"/>
      <c r="F31" s="17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58"/>
      <c r="D32" s="175"/>
      <c r="E32" s="158"/>
      <c r="F32" s="1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H33" s="177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58"/>
      <c r="D34" s="175"/>
      <c r="E34" s="158"/>
      <c r="F34" s="1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58"/>
      <c r="D35" s="175"/>
      <c r="E35" s="158"/>
      <c r="F35" s="1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58"/>
      <c r="D36" s="175"/>
      <c r="E36" s="158"/>
      <c r="F36" s="1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58"/>
      <c r="D37" s="175"/>
      <c r="E37" s="158"/>
      <c r="F37" s="1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58"/>
      <c r="D38" s="175"/>
      <c r="E38" s="158"/>
      <c r="F38" s="1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58"/>
      <c r="D39" s="175"/>
      <c r="E39" s="158"/>
      <c r="F39" s="1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58"/>
      <c r="D40" s="175"/>
      <c r="E40" s="158"/>
      <c r="F40" s="1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58"/>
      <c r="D41" s="175"/>
      <c r="E41" s="158"/>
      <c r="F41" s="1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58"/>
      <c r="D42" s="175"/>
      <c r="E42" s="158"/>
      <c r="F42" s="1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58"/>
      <c r="D43" s="175"/>
      <c r="E43" s="158"/>
      <c r="F43" s="1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58"/>
      <c r="D44" s="175"/>
      <c r="E44" s="158"/>
      <c r="F44" s="1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58"/>
      <c r="D45" s="175"/>
      <c r="E45" s="158"/>
      <c r="F45" s="1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58"/>
      <c r="D46" s="175"/>
      <c r="E46" s="158"/>
      <c r="F46" s="1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58"/>
      <c r="D47" s="175"/>
      <c r="E47" s="158"/>
      <c r="F47" s="1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58"/>
      <c r="D48" s="175"/>
      <c r="E48" s="158"/>
      <c r="F48" s="1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58"/>
      <c r="D49" s="175"/>
      <c r="E49" s="158"/>
      <c r="F49" s="1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58"/>
      <c r="D50" s="175"/>
      <c r="E50" s="158"/>
      <c r="F50" s="1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58"/>
      <c r="D51" s="175"/>
      <c r="E51" s="158"/>
      <c r="F51" s="1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58"/>
      <c r="D52" s="175"/>
      <c r="E52" s="158"/>
      <c r="F52" s="1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58"/>
      <c r="D53" s="175"/>
      <c r="E53" s="158"/>
      <c r="F53" s="1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58"/>
      <c r="D54" s="175"/>
      <c r="E54" s="158"/>
      <c r="F54" s="1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58"/>
      <c r="D55" s="175"/>
      <c r="E55" s="158"/>
      <c r="F55" s="1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58"/>
      <c r="D56" s="175"/>
      <c r="E56" s="158"/>
      <c r="F56" s="1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58"/>
      <c r="D57" s="175"/>
      <c r="E57" s="158"/>
      <c r="F57" s="1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58"/>
      <c r="D58" s="175"/>
      <c r="E58" s="158"/>
      <c r="F58" s="1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58"/>
      <c r="D59" s="175"/>
      <c r="E59" s="158"/>
      <c r="F59" s="1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58"/>
      <c r="D60" s="175"/>
      <c r="E60" s="158"/>
      <c r="F60" s="1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58"/>
      <c r="D61" s="175"/>
      <c r="E61" s="158"/>
      <c r="F61" s="1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58"/>
      <c r="D62" s="175"/>
      <c r="E62" s="158"/>
      <c r="F62" s="1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58"/>
      <c r="D63" s="175"/>
      <c r="E63" s="158"/>
      <c r="F63" s="1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58"/>
      <c r="D64" s="175"/>
      <c r="E64" s="158"/>
      <c r="F64" s="1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58"/>
      <c r="D65" s="175"/>
      <c r="E65" s="158"/>
      <c r="F65" s="1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58"/>
      <c r="D66" s="175"/>
      <c r="E66" s="158"/>
      <c r="F66" s="1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58"/>
      <c r="D67" s="175"/>
      <c r="E67" s="158"/>
      <c r="F67" s="1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58"/>
      <c r="D68" s="175"/>
      <c r="E68" s="158"/>
      <c r="F68" s="1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58"/>
      <c r="D69" s="175"/>
      <c r="E69" s="158"/>
      <c r="F69" s="1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58"/>
      <c r="D70" s="175"/>
      <c r="E70" s="158"/>
      <c r="F70" s="1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58"/>
      <c r="D71" s="175"/>
      <c r="E71" s="158"/>
      <c r="F71" s="1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58"/>
      <c r="D72" s="175"/>
      <c r="E72" s="158"/>
      <c r="F72" s="1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58"/>
      <c r="D73" s="175"/>
      <c r="E73" s="158"/>
      <c r="F73" s="1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58"/>
      <c r="D74" s="175"/>
      <c r="E74" s="158"/>
      <c r="F74" s="1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58"/>
      <c r="D75" s="175"/>
      <c r="E75" s="158"/>
      <c r="F75" s="1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58"/>
      <c r="D76" s="175"/>
      <c r="E76" s="158"/>
      <c r="F76" s="1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58"/>
      <c r="D77" s="175"/>
      <c r="E77" s="158"/>
      <c r="F77" s="1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58"/>
      <c r="D78" s="175"/>
      <c r="E78" s="158"/>
      <c r="F78" s="1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58"/>
      <c r="D79" s="175"/>
      <c r="E79" s="158"/>
      <c r="F79" s="1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58"/>
      <c r="D80" s="175"/>
      <c r="E80" s="158"/>
      <c r="F80" s="1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58"/>
      <c r="D81" s="175"/>
      <c r="E81" s="158"/>
      <c r="F81" s="1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58"/>
      <c r="D82" s="175"/>
      <c r="E82" s="158"/>
      <c r="F82" s="1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58"/>
      <c r="D83" s="175"/>
      <c r="E83" s="158"/>
      <c r="F83" s="1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58"/>
      <c r="D84" s="175"/>
      <c r="E84" s="158"/>
      <c r="F84" s="1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58"/>
      <c r="D85" s="175"/>
      <c r="E85" s="158"/>
      <c r="F85" s="1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58"/>
      <c r="D86" s="175"/>
      <c r="E86" s="158"/>
      <c r="F86" s="1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58"/>
      <c r="D87" s="175"/>
      <c r="E87" s="158"/>
      <c r="F87" s="1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58"/>
      <c r="D88" s="175"/>
      <c r="E88" s="158"/>
      <c r="F88" s="1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58"/>
      <c r="D89" s="175"/>
      <c r="E89" s="158"/>
      <c r="F89" s="1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58"/>
      <c r="D90" s="175"/>
      <c r="E90" s="158"/>
      <c r="F90" s="15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58"/>
      <c r="D91" s="175"/>
      <c r="E91" s="158"/>
      <c r="F91" s="15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58"/>
      <c r="D92" s="175"/>
      <c r="E92" s="158"/>
      <c r="F92" s="15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58"/>
      <c r="D93" s="175"/>
      <c r="E93" s="158"/>
      <c r="F93" s="15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58"/>
      <c r="D94" s="175"/>
      <c r="E94" s="158"/>
      <c r="F94" s="15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58"/>
      <c r="D95" s="175"/>
      <c r="E95" s="158"/>
      <c r="F95" s="15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58"/>
      <c r="D96" s="175"/>
      <c r="E96" s="158"/>
      <c r="F96" s="158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58"/>
      <c r="D97" s="175"/>
      <c r="E97" s="158"/>
      <c r="F97" s="158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58"/>
      <c r="D98" s="175"/>
      <c r="E98" s="158"/>
      <c r="F98" s="158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58"/>
      <c r="D99" s="175"/>
      <c r="E99" s="158"/>
      <c r="F99" s="158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58"/>
      <c r="D100" s="175"/>
      <c r="E100" s="158"/>
      <c r="F100" s="158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58"/>
      <c r="D101" s="175"/>
      <c r="E101" s="158"/>
      <c r="F101" s="158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58"/>
      <c r="D102" s="175"/>
      <c r="E102" s="158"/>
      <c r="F102" s="158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58"/>
      <c r="D103" s="175"/>
      <c r="E103" s="158"/>
      <c r="F103" s="158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58"/>
      <c r="D104" s="175"/>
      <c r="E104" s="158"/>
      <c r="F104" s="158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58"/>
      <c r="D105" s="175"/>
      <c r="E105" s="158"/>
      <c r="F105" s="158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58"/>
      <c r="D106" s="175"/>
      <c r="E106" s="158"/>
      <c r="F106" s="158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58"/>
      <c r="D107" s="175"/>
      <c r="E107" s="158"/>
      <c r="F107" s="158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58"/>
      <c r="D108" s="175"/>
      <c r="E108" s="158"/>
      <c r="F108" s="158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58"/>
      <c r="D109" s="175"/>
      <c r="E109" s="158"/>
      <c r="F109" s="158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899999999999999" customHeight="1" x14ac:dyDescent="0.25">
      <c r="C110" s="158"/>
      <c r="D110" s="175"/>
      <c r="E110" s="158"/>
      <c r="F110" s="158"/>
      <c r="G110" s="16"/>
      <c r="H110" s="16"/>
      <c r="I110" s="11"/>
      <c r="J110" s="11"/>
      <c r="K110" s="11"/>
      <c r="L110" s="11"/>
      <c r="M110" s="11"/>
      <c r="N110" s="17"/>
      <c r="O110" s="17"/>
      <c r="P110" s="17"/>
      <c r="Q110" s="11"/>
      <c r="R110" s="11"/>
      <c r="S110" s="11"/>
    </row>
    <row r="111" spans="3:19" ht="19.899999999999999" customHeight="1" x14ac:dyDescent="0.25">
      <c r="C111" s="158"/>
      <c r="D111" s="175"/>
      <c r="E111" s="158"/>
      <c r="F111" s="158"/>
      <c r="G111" s="16"/>
      <c r="H111" s="16"/>
      <c r="I111" s="11"/>
      <c r="J111" s="11"/>
      <c r="K111" s="11"/>
      <c r="L111" s="11"/>
      <c r="M111" s="11"/>
      <c r="N111" s="17"/>
      <c r="O111" s="17"/>
      <c r="P111" s="17"/>
      <c r="Q111" s="11"/>
      <c r="R111" s="11"/>
      <c r="S111" s="11"/>
    </row>
    <row r="112" spans="3:19" ht="19.899999999999999" customHeight="1" x14ac:dyDescent="0.25">
      <c r="C112" s="158"/>
      <c r="D112" s="175"/>
      <c r="E112" s="158"/>
      <c r="F112" s="158"/>
      <c r="G112" s="16"/>
      <c r="H112" s="16"/>
      <c r="I112" s="11"/>
      <c r="J112" s="11"/>
      <c r="K112" s="11"/>
      <c r="L112" s="11"/>
      <c r="M112" s="11"/>
      <c r="N112" s="17"/>
      <c r="O112" s="17"/>
      <c r="P112" s="17"/>
      <c r="Q112" s="11"/>
      <c r="R112" s="11"/>
      <c r="S112" s="11"/>
    </row>
    <row r="113" spans="3:16" ht="19.899999999999999" customHeight="1" x14ac:dyDescent="0.25">
      <c r="C113" s="158"/>
      <c r="D113" s="175"/>
      <c r="E113" s="158"/>
      <c r="F113" s="158"/>
      <c r="G113" s="16"/>
      <c r="H113" s="16"/>
      <c r="I113" s="11"/>
      <c r="J113" s="11"/>
      <c r="K113" s="11"/>
      <c r="L113" s="11"/>
      <c r="M113" s="11"/>
      <c r="N113" s="17"/>
      <c r="O113" s="17"/>
      <c r="P113" s="17"/>
    </row>
    <row r="114" spans="3:16" ht="19.899999999999999" customHeight="1" x14ac:dyDescent="0.25">
      <c r="C114" s="1"/>
      <c r="E114" s="1"/>
      <c r="F114" s="1"/>
      <c r="J114" s="1"/>
    </row>
    <row r="115" spans="3:16" ht="19.899999999999999" customHeight="1" x14ac:dyDescent="0.25">
      <c r="C115" s="1"/>
      <c r="E115" s="1"/>
      <c r="F115" s="1"/>
      <c r="J115" s="1"/>
    </row>
    <row r="116" spans="3:16" ht="19.899999999999999" customHeight="1" x14ac:dyDescent="0.25">
      <c r="C116" s="1"/>
      <c r="E116" s="1"/>
      <c r="F116" s="1"/>
      <c r="J116" s="1"/>
    </row>
    <row r="117" spans="3:16" ht="19.899999999999999" customHeight="1" x14ac:dyDescent="0.25">
      <c r="C117" s="1"/>
      <c r="E117" s="1"/>
      <c r="F117" s="1"/>
      <c r="J117" s="1"/>
    </row>
    <row r="118" spans="3:16" ht="19.899999999999999" customHeight="1" x14ac:dyDescent="0.25">
      <c r="C118" s="1"/>
      <c r="E118" s="1"/>
      <c r="F118" s="1"/>
      <c r="J118" s="1"/>
    </row>
    <row r="119" spans="3:16" ht="19.899999999999999" customHeight="1" x14ac:dyDescent="0.25">
      <c r="C119" s="1"/>
      <c r="E119" s="1"/>
      <c r="F119" s="1"/>
      <c r="J119" s="1"/>
    </row>
    <row r="120" spans="3:16" ht="19.899999999999999" customHeight="1" x14ac:dyDescent="0.25">
      <c r="C120" s="1"/>
      <c r="E120" s="1"/>
      <c r="F120" s="1"/>
      <c r="J120" s="1"/>
    </row>
    <row r="121" spans="3:16" ht="19.899999999999999" customHeight="1" x14ac:dyDescent="0.25">
      <c r="C121" s="1"/>
      <c r="E121" s="1"/>
      <c r="F121" s="1"/>
      <c r="J121" s="1"/>
    </row>
    <row r="122" spans="3:16" x14ac:dyDescent="0.25">
      <c r="C122" s="1"/>
      <c r="E122" s="1"/>
      <c r="F122" s="1"/>
      <c r="J122" s="1"/>
    </row>
    <row r="123" spans="3:16" x14ac:dyDescent="0.25">
      <c r="C123" s="1"/>
      <c r="E123" s="1"/>
      <c r="F123" s="1"/>
      <c r="J123" s="1"/>
    </row>
    <row r="124" spans="3:16" x14ac:dyDescent="0.25">
      <c r="C124" s="1"/>
      <c r="E124" s="1"/>
      <c r="F124" s="1"/>
      <c r="J124" s="1"/>
    </row>
    <row r="125" spans="3:16" x14ac:dyDescent="0.25">
      <c r="C125" s="1"/>
      <c r="E125" s="1"/>
      <c r="F125" s="1"/>
      <c r="J125" s="1"/>
    </row>
    <row r="126" spans="3:16" x14ac:dyDescent="0.25">
      <c r="C126" s="1"/>
      <c r="E126" s="1"/>
      <c r="F126" s="1"/>
      <c r="J126" s="1"/>
    </row>
    <row r="127" spans="3:16" x14ac:dyDescent="0.25">
      <c r="C127" s="1"/>
      <c r="E127" s="1"/>
      <c r="F127" s="1"/>
      <c r="J127" s="1"/>
    </row>
    <row r="128" spans="3:16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  <row r="242" spans="3:10" x14ac:dyDescent="0.25">
      <c r="C242" s="1"/>
      <c r="E242" s="1"/>
      <c r="F242" s="1"/>
      <c r="J242" s="1"/>
    </row>
    <row r="243" spans="3:10" x14ac:dyDescent="0.25">
      <c r="C243" s="1"/>
      <c r="E243" s="1"/>
      <c r="F243" s="1"/>
      <c r="J243" s="1"/>
    </row>
    <row r="244" spans="3:10" x14ac:dyDescent="0.25">
      <c r="C244" s="1"/>
      <c r="E244" s="1"/>
      <c r="F244" s="1"/>
      <c r="J244" s="1"/>
    </row>
  </sheetData>
  <sheetProtection algorithmName="SHA-512" hashValue="92WyXWO8v10HrPVbtnMFdieW1IY4zoo2hhUfWiuhj5jM6R9RymSUku9OAeYceI6qj73IbOgTpx/Q6df/HsaaWg==" saltValue="MGZI+ohOU9o2iVXVsqDPBA==" spinCount="100000" sheet="1" objects="1" scenarios="1"/>
  <mergeCells count="49">
    <mergeCell ref="V16:V18"/>
    <mergeCell ref="V20:V24"/>
    <mergeCell ref="B1:D1"/>
    <mergeCell ref="G5:H5"/>
    <mergeCell ref="G2:N3"/>
    <mergeCell ref="U16:U24"/>
    <mergeCell ref="I16:I24"/>
    <mergeCell ref="J16:J24"/>
    <mergeCell ref="K16:K24"/>
    <mergeCell ref="L13:L15"/>
    <mergeCell ref="O16:O24"/>
    <mergeCell ref="M16:M24"/>
    <mergeCell ref="N16:N24"/>
    <mergeCell ref="L16:L24"/>
    <mergeCell ref="B28:G28"/>
    <mergeCell ref="R27:T27"/>
    <mergeCell ref="R26:T26"/>
    <mergeCell ref="B26:G26"/>
    <mergeCell ref="B27:H27"/>
    <mergeCell ref="T7:T8"/>
    <mergeCell ref="V7:V8"/>
    <mergeCell ref="I7:I11"/>
    <mergeCell ref="J7:J11"/>
    <mergeCell ref="K7:K11"/>
    <mergeCell ref="M7:M11"/>
    <mergeCell ref="N7:N11"/>
    <mergeCell ref="O7:O11"/>
    <mergeCell ref="U7:U11"/>
    <mergeCell ref="V10:V11"/>
    <mergeCell ref="G7:G8"/>
    <mergeCell ref="H7:H8"/>
    <mergeCell ref="P7:P8"/>
    <mergeCell ref="Q7:Q8"/>
    <mergeCell ref="R7:R8"/>
    <mergeCell ref="B7:B8"/>
    <mergeCell ref="C7:C8"/>
    <mergeCell ref="D7:D8"/>
    <mergeCell ref="E7:E8"/>
    <mergeCell ref="F7:F8"/>
    <mergeCell ref="V13:V14"/>
    <mergeCell ref="L7:L11"/>
    <mergeCell ref="I13:I15"/>
    <mergeCell ref="K13:K15"/>
    <mergeCell ref="J13:J15"/>
    <mergeCell ref="O12:O15"/>
    <mergeCell ref="M12:M15"/>
    <mergeCell ref="N12:N15"/>
    <mergeCell ref="U12:U15"/>
    <mergeCell ref="S7:S8"/>
  </mergeCells>
  <conditionalFormatting sqref="B7 B9:B24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 D9:D24">
    <cfRule type="containsBlanks" dxfId="6" priority="1">
      <formula>LEN(TRIM(D7))=0</formula>
    </cfRule>
  </conditionalFormatting>
  <conditionalFormatting sqref="G7:H7 G9:H24 R7 R9:R24">
    <cfRule type="notContainsBlanks" dxfId="3" priority="71">
      <formula>LEN(TRIM(G7))&gt;0</formula>
    </cfRule>
  </conditionalFormatting>
  <conditionalFormatting sqref="G7:H7 G9:H24">
    <cfRule type="notContainsBlanks" dxfId="2" priority="70">
      <formula>LEN(TRIM(G7))&gt;0</formula>
    </cfRule>
  </conditionalFormatting>
  <conditionalFormatting sqref="G7:H7 R7 G9:H24 R9:R24">
    <cfRule type="notContainsBlanks" dxfId="1" priority="72">
      <formula>LEN(TRIM(G7))&gt;0</formula>
    </cfRule>
    <cfRule type="containsBlanks" dxfId="0" priority="74">
      <formula>LEN(TRIM(G7))=0</formula>
    </cfRule>
  </conditionalFormatting>
  <conditionalFormatting sqref="T7 T9:T24">
    <cfRule type="cellIs" dxfId="5" priority="80" operator="equal">
      <formula>"NEVYHOVUJE"</formula>
    </cfRule>
    <cfRule type="cellIs" dxfId="4" priority="81" operator="equal">
      <formula>"VYHOVUJE"</formula>
    </cfRule>
  </conditionalFormatting>
  <dataValidations count="2">
    <dataValidation type="list" allowBlank="1" showInputMessage="1" showErrorMessage="1" sqref="J7:J8" xr:uid="{CDFFE527-52D3-4727-B079-759E44174631}">
      <formula1>"ANO,NE"</formula1>
    </dataValidation>
    <dataValidation type="list" showInputMessage="1" showErrorMessage="1" sqref="E7 E9:E24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C47DF-8501-4143-8EFD-FBFED8AB0A60}">
          <x14:formula1>
            <xm:f>#REF!</xm:f>
          </x14:formula1>
          <xm:sqref>V9:V10 V7 V12:V13 V15:V16 V19:V20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2024-05-17T11:52:32Z</cp:lastPrinted>
  <dcterms:created xsi:type="dcterms:W3CDTF">2014-03-05T12:43:32Z</dcterms:created>
  <dcterms:modified xsi:type="dcterms:W3CDTF">2024-05-21T08:52:27Z</dcterms:modified>
</cp:coreProperties>
</file>